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scandallo" sheetId="1" state="visible" r:id="rId3"/>
    <sheet name="Cómo usarla" sheetId="2" state="visible" r:id="rId4"/>
  </sheets>
  <definedNames>
    <definedName function="false" hidden="false" localSheetId="0" name="_xlnm.Print_Area" vbProcedure="false">Escandallo!$B$1:$H$45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<sst xmlns="http://schemas.openxmlformats.org/spreadsheetml/2006/main" count="52" uniqueCount="50">
  <si>
    <t xml:space="preserve">Plantilla de escandallo</t>
  </si>
  <si>
    <t xml:space="preserve">Rellena las celdas amarillas: el coste, el food cost y el precio recomendado se calculan solos.</t>
  </si>
  <si>
    <t xml:space="preserve">Ejemplo incluido: tortilla de patatas (precios orientativos sin IVA). Sustitúyelo por tu plato.</t>
  </si>
  <si>
    <t xml:space="preserve">Nombre del plato</t>
  </si>
  <si>
    <t xml:space="preserve">Tortilla de patatas</t>
  </si>
  <si>
    <t xml:space="preserve">Raciones que salen</t>
  </si>
  <si>
    <t xml:space="preserve">Precio de venta en carta (con IVA)</t>
  </si>
  <si>
    <t xml:space="preserve">IVA</t>
  </si>
  <si>
    <t xml:space="preserve">Hostelería: normalmente 10 %</t>
  </si>
  <si>
    <t xml:space="preserve">Food cost objetivo</t>
  </si>
  <si>
    <t xml:space="preserve">Habitual: 25 % – 35 %</t>
  </si>
  <si>
    <t xml:space="preserve">Ingrediente</t>
  </si>
  <si>
    <t xml:space="preserve">Unidad de compra</t>
  </si>
  <si>
    <t xml:space="preserve">Precio de compra (€ por kg, l o ud, sin IVA)</t>
  </si>
  <si>
    <t xml:space="preserve">Cantidad que usas, limpia (g, ml o ud)</t>
  </si>
  <si>
    <t xml:space="preserve">Merma</t>
  </si>
  <si>
    <t xml:space="preserve">Coste</t>
  </si>
  <si>
    <t xml:space="preserve">% del coste</t>
  </si>
  <si>
    <t xml:space="preserve">Patata</t>
  </si>
  <si>
    <t xml:space="preserve">kg</t>
  </si>
  <si>
    <t xml:space="preserve">Huevos</t>
  </si>
  <si>
    <t xml:space="preserve">ud</t>
  </si>
  <si>
    <t xml:space="preserve">Cebolla</t>
  </si>
  <si>
    <t xml:space="preserve">Aceite de oliva</t>
  </si>
  <si>
    <t xml:space="preserve">l</t>
  </si>
  <si>
    <t xml:space="preserve">Sal</t>
  </si>
  <si>
    <t xml:space="preserve">Coste total de la receta</t>
  </si>
  <si>
    <t xml:space="preserve">La merma es lo que se pierde al pelar, limpiar o cocinar. El coste ya la incluye: precio × cantidad ÷ (1 − merma).</t>
  </si>
  <si>
    <t xml:space="preserve">Resultados</t>
  </si>
  <si>
    <t xml:space="preserve">Coste por ración</t>
  </si>
  <si>
    <t xml:space="preserve">Precio de venta sin IVA</t>
  </si>
  <si>
    <t xml:space="preserve">Food cost</t>
  </si>
  <si>
    <t xml:space="preserve">Food cost = coste por ración ÷ precio sin IVA</t>
  </si>
  <si>
    <t xml:space="preserve">Ganas por ración</t>
  </si>
  <si>
    <t xml:space="preserve">Precio recomendado (con IVA)</t>
  </si>
  <si>
    <t xml:space="preserve">Precio recomendado = coste ÷ objetivo + IVA</t>
  </si>
  <si>
    <t xml:space="preserve">Estado</t>
  </si>
  <si>
    <t xml:space="preserve">¿Prefieres no pelearte con fórmulas? Calcula y guarda tus escandallos gratis en escandallofacil.com</t>
  </si>
  <si>
    <t xml:space="preserve">Cómo usar la plantilla de escandallo</t>
  </si>
  <si>
    <t xml:space="preserve">1. Escribe el nombre del plato, cuántas raciones salen y el precio de venta de la carta (con IVA).</t>
  </si>
  <si>
    <t xml:space="preserve">2. Revisa el IVA (en hostelería suele ser el 10 %) y pon tu food cost objetivo (lo habitual es entre el 25 % y el 35 %).</t>
  </si>
  <si>
    <t xml:space="preserve">3. En la tabla, añade cada ingrediente: unidad de compra (kg, l o ud), precio de compra SIN IVA y la cantidad limpia que usas.</t>
  </si>
  <si>
    <t xml:space="preserve">    · Si compras por kg, la cantidad va en gramos. Si compras por litro, en mililitros. Si compras por unidades, en unidades.</t>
  </si>
  <si>
    <t xml:space="preserve">4. Pon la merma de los ingredientes que se pelan o limpian (por ejemplo, 20 % en la patata pelada).</t>
  </si>
  <si>
    <t xml:space="preserve">5. Mira los Resultados: coste por ración, food cost, lo que ganas por ración y el precio de venta recomendado.</t>
  </si>
  <si>
    <t xml:space="preserve">Consejos</t>
  </si>
  <si>
    <t xml:space="preserve">· Usa los precios de tus facturas y actualízalos cuando cambien.</t>
  </si>
  <si>
    <t xml:space="preserve">· No olvides los ingredientes "pequeños": aceite, sal, pan, guarnición o salsas.</t>
  </si>
  <si>
    <t xml:space="preserve">· Las celdas blancas tienen fórmulas: no hace falta tocarlas.</t>
  </si>
  <si>
    <t xml:space="preserve">Guías gratuitas sobre escandallos, food cost y mermas: escandallofacil.com/aprende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</si>
</sst>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#,##0.00&quot; €&quot;;\-#,##0.00&quot; €&quot;;\-"/>
    <numFmt numFmtId="167" formatCode="0.0%"/>
    <numFmt numFmtId="168" formatCode="#,##0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F172A"/>
      <name val="Arial"/>
      <family val="0"/>
      <charset val="1"/>
    </font>
    <font>
      <sz val="10"/>
      <color rgb="FF475569"/>
      <name val="Arial"/>
      <family val="0"/>
      <charset val="1"/>
    </font>
    <font>
      <i val="true"/>
      <sz val="10"/>
      <color rgb="FF475569"/>
      <name val="Arial"/>
      <family val="0"/>
      <charset val="1"/>
    </font>
    <font>
      <b val="true"/>
      <sz val="11"/>
      <color rgb="FF0F172A"/>
      <name val="Arial"/>
      <family val="0"/>
      <charset val="1"/>
    </font>
    <font>
      <sz val="11"/>
      <color rgb="FF0000FF"/>
      <name val="Arial"/>
      <family val="0"/>
      <charset val="1"/>
    </font>
    <font>
      <sz val="9"/>
      <color rgb="FF5B687C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1"/>
      <name val="Arial"/>
      <family val="0"/>
      <charset val="1"/>
    </font>
    <font>
      <sz val="11"/>
      <color rgb="FF475569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3"/>
      <color rgb="FF0F172A"/>
      <name val="Arial"/>
      <family val="0"/>
      <charset val="1"/>
    </font>
    <font>
      <b val="true"/>
      <sz val="12"/>
      <name val="Arial"/>
      <family val="0"/>
      <charset val="1"/>
    </font>
    <font>
      <b val="true"/>
      <u val="single"/>
      <sz val="11"/>
      <color rgb="FF145AFF"/>
      <name val="Arial"/>
      <family val="0"/>
      <charset val="1"/>
    </font>
    <font>
      <b val="true"/>
      <sz val="16"/>
      <color rgb="FF334155"/>
      <name val="Arial"/>
      <family val="0"/>
      <charset val="1"/>
    </font>
    <font>
      <sz val="11"/>
      <color rgb="FF334155"/>
      <name val="Arial"/>
      <family val="0"/>
      <charset val="1"/>
    </font>
    <font>
      <b val="true"/>
      <sz val="12"/>
      <color rgb="FF334155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7CC"/>
        <bgColor rgb="FFECFDF5"/>
      </patternFill>
    </fill>
    <fill>
      <patternFill patternType="solid">
        <fgColor rgb="FF145AFF"/>
        <bgColor rgb="FF0066CC"/>
      </patternFill>
    </fill>
    <fill>
      <patternFill patternType="solid">
        <fgColor rgb="FFEEF3FF"/>
        <bgColor rgb="FFECFDF5"/>
      </patternFill>
    </fill>
    <fill>
      <patternFill patternType="solid">
        <fgColor rgb="FFECFDF5"/>
        <bgColor rgb="FFEEF3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CE8"/>
      </left>
      <right style="thin">
        <color rgb="FFD5DCE8"/>
      </right>
      <top style="thin">
        <color rgb="FFD5DCE8"/>
      </top>
      <bottom style="thin">
        <color rgb="FFD5DCE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8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8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8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5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CC"/>
      <rgbColor rgb="FFECFDF5"/>
      <rgbColor rgb="FF660066"/>
      <rgbColor rgb="FFFF8080"/>
      <rgbColor rgb="FF0066CC"/>
      <rgbColor rgb="FFD5DC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3FF"/>
      <rgbColor rgb="FFCCFFCC"/>
      <rgbColor rgb="FFFFFF99"/>
      <rgbColor rgb="FF99CCFF"/>
      <rgbColor rgb="FFFF99CC"/>
      <rgbColor rgb="FFCC99FF"/>
      <rgbColor rgb="FFFFCC99"/>
      <rgbColor rgb="FF145AFF"/>
      <rgbColor rgb="FF33CCCC"/>
      <rgbColor rgb="FF99CC00"/>
      <rgbColor rgb="FFFFCC00"/>
      <rgbColor rgb="FFFF9900"/>
      <rgbColor rgb="FFFF6600"/>
      <rgbColor rgb="FF5B687C"/>
      <rgbColor rgb="FF969696"/>
      <rgbColor rgb="FF003366"/>
      <rgbColor rgb="FF339966"/>
      <rgbColor rgb="FF0F172A"/>
      <rgbColor rgb="FF333300"/>
      <rgbColor rgb="FF993300"/>
      <rgbColor rgb="FF993366"/>
      <rgbColor rgb="FF475569"/>
      <rgbColor rgb="FF3341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escandallofacil.com/?utm_source=plantilla&amp;utm_medium=excel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escandallofacil.com/aprende/?utm_source=plantilla&amp;utm_medium=excel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H4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1" topLeftCell="B12" activePane="bottomRight" state="frozen"/>
      <selection pane="topLeft" activeCell="A1" activeCellId="0" sqref="A1"/>
      <selection pane="topRight" activeCell="B1" activeCellId="0" sqref="B1"/>
      <selection pane="bottomLeft" activeCell="A12" activeCellId="0" sqref="A1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6"/>
    <col collapsed="false" customWidth="true" hidden="false" outlineLevel="0" max="3" min="3" style="0" width="16"/>
    <col collapsed="false" customWidth="true" hidden="false" outlineLevel="0" max="5" min="4" style="0" width="22"/>
    <col collapsed="false" customWidth="true" hidden="false" outlineLevel="0" max="6" min="6" style="0" width="12"/>
    <col collapsed="false" customWidth="true" hidden="false" outlineLevel="0" max="7" min="7" style="0" width="14"/>
    <col collapsed="false" customWidth="true" hidden="false" outlineLevel="0" max="8" min="8" style="0" width="13"/>
  </cols>
  <sheetData>
    <row r="1" customFormat="false" ht="22.0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3" customFormat="false" ht="15" hidden="false" customHeight="false" outlineLevel="0" collapsed="false">
      <c r="B3" s="3" t="s">
        <v>2</v>
      </c>
    </row>
    <row r="5" customFormat="false" ht="15" hidden="false" customHeight="false" outlineLevel="0" collapsed="false">
      <c r="B5" s="4" t="s">
        <v>3</v>
      </c>
      <c r="C5" s="5" t="s">
        <v>4</v>
      </c>
      <c r="D5" s="5"/>
      <c r="E5" s="5"/>
    </row>
    <row r="6" customFormat="false" ht="15" hidden="false" customHeight="false" outlineLevel="0" collapsed="false">
      <c r="B6" s="4" t="s">
        <v>5</v>
      </c>
      <c r="C6" s="6" t="n">
        <v>4</v>
      </c>
    </row>
    <row r="7" customFormat="false" ht="15" hidden="false" customHeight="false" outlineLevel="0" collapsed="false">
      <c r="B7" s="4" t="s">
        <v>6</v>
      </c>
      <c r="C7" s="7" t="n">
        <v>3.85</v>
      </c>
    </row>
    <row r="8" customFormat="false" ht="15" hidden="false" customHeight="false" outlineLevel="0" collapsed="false">
      <c r="B8" s="4" t="s">
        <v>7</v>
      </c>
      <c r="C8" s="8" t="n">
        <v>0.1</v>
      </c>
      <c r="F8" s="9" t="s">
        <v>8</v>
      </c>
    </row>
    <row r="9" customFormat="false" ht="15" hidden="false" customHeight="false" outlineLevel="0" collapsed="false">
      <c r="B9" s="4" t="s">
        <v>9</v>
      </c>
      <c r="C9" s="8" t="n">
        <v>0.3</v>
      </c>
      <c r="F9" s="9" t="s">
        <v>10</v>
      </c>
    </row>
    <row r="11" customFormat="false" ht="43.5" hidden="false" customHeight="true" outlineLevel="0" collapsed="false">
      <c r="B11" s="10" t="s">
        <v>11</v>
      </c>
      <c r="C11" s="11" t="s">
        <v>12</v>
      </c>
      <c r="D11" s="11" t="s">
        <v>13</v>
      </c>
      <c r="E11" s="11" t="s">
        <v>14</v>
      </c>
      <c r="F11" s="11" t="s">
        <v>15</v>
      </c>
      <c r="G11" s="11" t="s">
        <v>16</v>
      </c>
      <c r="H11" s="11" t="s">
        <v>17</v>
      </c>
    </row>
    <row r="12" customFormat="false" ht="15" hidden="false" customHeight="false" outlineLevel="0" collapsed="false">
      <c r="B12" s="12" t="s">
        <v>18</v>
      </c>
      <c r="C12" s="13" t="s">
        <v>19</v>
      </c>
      <c r="D12" s="7" t="n">
        <v>1.2</v>
      </c>
      <c r="E12" s="14" t="n">
        <v>600</v>
      </c>
      <c r="F12" s="8" t="n">
        <v>0.2</v>
      </c>
      <c r="G12" s="15" t="n">
        <f aca="false">IF(OR(D12="",E12=""),"",IF(C12="ud",D12*E12,D12*E12/1000)/(1-MIN(IF(N(F12)&gt;1,N(F12)/100,N(F12)),0.9)))</f>
        <v>0.9</v>
      </c>
      <c r="H12" s="16" t="n">
        <f aca="false">IF(OR(G12="",N($G$33)=0),"",G12/$G$33)</f>
        <v>0.280986575085857</v>
      </c>
    </row>
    <row r="13" customFormat="false" ht="15" hidden="false" customHeight="false" outlineLevel="0" collapsed="false">
      <c r="B13" s="12" t="s">
        <v>20</v>
      </c>
      <c r="C13" s="13" t="s">
        <v>21</v>
      </c>
      <c r="D13" s="7" t="n">
        <v>0.25</v>
      </c>
      <c r="E13" s="14" t="n">
        <v>6</v>
      </c>
      <c r="F13" s="8" t="n">
        <v>0</v>
      </c>
      <c r="G13" s="15" t="n">
        <f aca="false">IF(OR(D13="",E13=""),"",IF(C13="ud",D13*E13,D13*E13/1000)/(1-MIN(IF(N(F13)&gt;1,N(F13)/100,N(F13)),0.9)))</f>
        <v>1.5</v>
      </c>
      <c r="H13" s="16" t="n">
        <f aca="false">IF(OR(G13="",N($G$33)=0),"",G13/$G$33)</f>
        <v>0.468310958476428</v>
      </c>
    </row>
    <row r="14" customFormat="false" ht="15" hidden="false" customHeight="false" outlineLevel="0" collapsed="false">
      <c r="B14" s="12" t="s">
        <v>22</v>
      </c>
      <c r="C14" s="13" t="s">
        <v>19</v>
      </c>
      <c r="D14" s="7" t="n">
        <v>1.6</v>
      </c>
      <c r="E14" s="14" t="n">
        <v>125</v>
      </c>
      <c r="F14" s="8" t="n">
        <v>0</v>
      </c>
      <c r="G14" s="15" t="n">
        <f aca="false">IF(OR(D14="",E14=""),"",IF(C14="ud",D14*E14,D14*E14/1000)/(1-MIN(IF(N(F14)&gt;1,N(F14)/100,N(F14)),0.9)))</f>
        <v>0.2</v>
      </c>
      <c r="H14" s="16" t="n">
        <f aca="false">IF(OR(G14="",N($G$33)=0),"",G14/$G$33)</f>
        <v>0.0624414611301905</v>
      </c>
    </row>
    <row r="15" customFormat="false" ht="15" hidden="false" customHeight="false" outlineLevel="0" collapsed="false">
      <c r="B15" s="12" t="s">
        <v>23</v>
      </c>
      <c r="C15" s="13" t="s">
        <v>24</v>
      </c>
      <c r="D15" s="7" t="n">
        <v>7.5</v>
      </c>
      <c r="E15" s="14" t="n">
        <v>80</v>
      </c>
      <c r="F15" s="8" t="n">
        <v>0</v>
      </c>
      <c r="G15" s="15" t="n">
        <f aca="false">IF(OR(D15="",E15=""),"",IF(C15="ud",D15*E15,D15*E15/1000)/(1-MIN(IF(N(F15)&gt;1,N(F15)/100,N(F15)),0.9)))</f>
        <v>0.6</v>
      </c>
      <c r="H15" s="16" t="n">
        <f aca="false">IF(OR(G15="",N($G$33)=0),"",G15/$G$33)</f>
        <v>0.187324383390571</v>
      </c>
    </row>
    <row r="16" customFormat="false" ht="15" hidden="false" customHeight="false" outlineLevel="0" collapsed="false">
      <c r="B16" s="12" t="s">
        <v>25</v>
      </c>
      <c r="C16" s="13" t="s">
        <v>19</v>
      </c>
      <c r="D16" s="7" t="n">
        <v>0.6</v>
      </c>
      <c r="E16" s="14" t="n">
        <v>5</v>
      </c>
      <c r="F16" s="8" t="n">
        <v>0</v>
      </c>
      <c r="G16" s="15" t="n">
        <f aca="false">IF(OR(D16="",E16=""),"",IF(C16="ud",D16*E16,D16*E16/1000)/(1-MIN(IF(N(F16)&gt;1,N(F16)/100,N(F16)),0.9)))</f>
        <v>0.003</v>
      </c>
      <c r="H16" s="16" t="n">
        <f aca="false">IF(OR(G16="",N($G$33)=0),"",G16/$G$33)</f>
        <v>0.000936621916952857</v>
      </c>
    </row>
    <row r="17" customFormat="false" ht="15" hidden="false" customHeight="false" outlineLevel="0" collapsed="false">
      <c r="B17" s="12"/>
      <c r="C17" s="13"/>
      <c r="D17" s="7"/>
      <c r="E17" s="14"/>
      <c r="F17" s="8"/>
      <c r="G17" s="15" t="str">
        <f aca="false">IF(OR(D17="",E17=""),"",IF(C17="ud",D17*E17,D17*E17/1000)/(1-MIN(IF(N(F17)&gt;1,N(F17)/100,N(F17)),0.9)))</f>
        <v/>
      </c>
      <c r="H17" s="16" t="str">
        <f aca="false">IF(OR(G17="",N($G$33)=0),"",G17/$G$33)</f>
        <v/>
      </c>
    </row>
    <row r="18" customFormat="false" ht="15" hidden="false" customHeight="false" outlineLevel="0" collapsed="false">
      <c r="B18" s="12"/>
      <c r="C18" s="13"/>
      <c r="D18" s="7"/>
      <c r="E18" s="14"/>
      <c r="F18" s="8"/>
      <c r="G18" s="15" t="str">
        <f aca="false">IF(OR(D18="",E18=""),"",IF(C18="ud",D18*E18,D18*E18/1000)/(1-MIN(IF(N(F18)&gt;1,N(F18)/100,N(F18)),0.9)))</f>
        <v/>
      </c>
      <c r="H18" s="16" t="str">
        <f aca="false">IF(OR(G18="",N($G$33)=0),"",G18/$G$33)</f>
        <v/>
      </c>
    </row>
    <row r="19" customFormat="false" ht="15" hidden="false" customHeight="false" outlineLevel="0" collapsed="false">
      <c r="B19" s="12"/>
      <c r="C19" s="13"/>
      <c r="D19" s="7"/>
      <c r="E19" s="14"/>
      <c r="F19" s="8"/>
      <c r="G19" s="15" t="str">
        <f aca="false">IF(OR(D19="",E19=""),"",IF(C19="ud",D19*E19,D19*E19/1000)/(1-MIN(IF(N(F19)&gt;1,N(F19)/100,N(F19)),0.9)))</f>
        <v/>
      </c>
      <c r="H19" s="16" t="str">
        <f aca="false">IF(OR(G19="",N($G$33)=0),"",G19/$G$33)</f>
        <v/>
      </c>
    </row>
    <row r="20" customFormat="false" ht="15" hidden="false" customHeight="false" outlineLevel="0" collapsed="false">
      <c r="B20" s="12"/>
      <c r="C20" s="13"/>
      <c r="D20" s="7"/>
      <c r="E20" s="14"/>
      <c r="F20" s="8"/>
      <c r="G20" s="15" t="str">
        <f aca="false">IF(OR(D20="",E20=""),"",IF(C20="ud",D20*E20,D20*E20/1000)/(1-MIN(IF(N(F20)&gt;1,N(F20)/100,N(F20)),0.9)))</f>
        <v/>
      </c>
      <c r="H20" s="16" t="str">
        <f aca="false">IF(OR(G20="",N($G$33)=0),"",G20/$G$33)</f>
        <v/>
      </c>
    </row>
    <row r="21" customFormat="false" ht="15" hidden="false" customHeight="false" outlineLevel="0" collapsed="false">
      <c r="B21" s="12"/>
      <c r="C21" s="13"/>
      <c r="D21" s="7"/>
      <c r="E21" s="14"/>
      <c r="F21" s="8"/>
      <c r="G21" s="15" t="str">
        <f aca="false">IF(OR(D21="",E21=""),"",IF(C21="ud",D21*E21,D21*E21/1000)/(1-MIN(IF(N(F21)&gt;1,N(F21)/100,N(F21)),0.9)))</f>
        <v/>
      </c>
      <c r="H21" s="16" t="str">
        <f aca="false">IF(OR(G21="",N($G$33)=0),"",G21/$G$33)</f>
        <v/>
      </c>
    </row>
    <row r="22" customFormat="false" ht="15" hidden="false" customHeight="false" outlineLevel="0" collapsed="false">
      <c r="B22" s="12"/>
      <c r="C22" s="13"/>
      <c r="D22" s="7"/>
      <c r="E22" s="14"/>
      <c r="F22" s="8"/>
      <c r="G22" s="15" t="str">
        <f aca="false">IF(OR(D22="",E22=""),"",IF(C22="ud",D22*E22,D22*E22/1000)/(1-MIN(IF(N(F22)&gt;1,N(F22)/100,N(F22)),0.9)))</f>
        <v/>
      </c>
      <c r="H22" s="16" t="str">
        <f aca="false">IF(OR(G22="",N($G$33)=0),"",G22/$G$33)</f>
        <v/>
      </c>
    </row>
    <row r="23" customFormat="false" ht="15" hidden="false" customHeight="false" outlineLevel="0" collapsed="false">
      <c r="B23" s="12"/>
      <c r="C23" s="13"/>
      <c r="D23" s="7"/>
      <c r="E23" s="14"/>
      <c r="F23" s="8"/>
      <c r="G23" s="15" t="str">
        <f aca="false">IF(OR(D23="",E23=""),"",IF(C23="ud",D23*E23,D23*E23/1000)/(1-MIN(IF(N(F23)&gt;1,N(F23)/100,N(F23)),0.9)))</f>
        <v/>
      </c>
      <c r="H23" s="16" t="str">
        <f aca="false">IF(OR(G23="",N($G$33)=0),"",G23/$G$33)</f>
        <v/>
      </c>
    </row>
    <row r="24" customFormat="false" ht="15" hidden="false" customHeight="false" outlineLevel="0" collapsed="false">
      <c r="B24" s="12"/>
      <c r="C24" s="13"/>
      <c r="D24" s="7"/>
      <c r="E24" s="14"/>
      <c r="F24" s="8"/>
      <c r="G24" s="15" t="str">
        <f aca="false">IF(OR(D24="",E24=""),"",IF(C24="ud",D24*E24,D24*E24/1000)/(1-MIN(IF(N(F24)&gt;1,N(F24)/100,N(F24)),0.9)))</f>
        <v/>
      </c>
      <c r="H24" s="16" t="str">
        <f aca="false">IF(OR(G24="",N($G$33)=0),"",G24/$G$33)</f>
        <v/>
      </c>
    </row>
    <row r="25" customFormat="false" ht="15" hidden="false" customHeight="false" outlineLevel="0" collapsed="false">
      <c r="B25" s="12"/>
      <c r="C25" s="13"/>
      <c r="D25" s="7"/>
      <c r="E25" s="14"/>
      <c r="F25" s="8"/>
      <c r="G25" s="15" t="str">
        <f aca="false">IF(OR(D25="",E25=""),"",IF(C25="ud",D25*E25,D25*E25/1000)/(1-MIN(IF(N(F25)&gt;1,N(F25)/100,N(F25)),0.9)))</f>
        <v/>
      </c>
      <c r="H25" s="16" t="str">
        <f aca="false">IF(OR(G25="",N($G$33)=0),"",G25/$G$33)</f>
        <v/>
      </c>
    </row>
    <row r="26" customFormat="false" ht="15" hidden="false" customHeight="false" outlineLevel="0" collapsed="false">
      <c r="B26" s="12"/>
      <c r="C26" s="13"/>
      <c r="D26" s="7"/>
      <c r="E26" s="14"/>
      <c r="F26" s="8"/>
      <c r="G26" s="15" t="str">
        <f aca="false">IF(OR(D26="",E26=""),"",IF(C26="ud",D26*E26,D26*E26/1000)/(1-MIN(IF(N(F26)&gt;1,N(F26)/100,N(F26)),0.9)))</f>
        <v/>
      </c>
      <c r="H26" s="16" t="str">
        <f aca="false">IF(OR(G26="",N($G$33)=0),"",G26/$G$33)</f>
        <v/>
      </c>
    </row>
    <row r="27" customFormat="false" ht="15" hidden="false" customHeight="false" outlineLevel="0" collapsed="false">
      <c r="B27" s="12"/>
      <c r="C27" s="13"/>
      <c r="D27" s="7"/>
      <c r="E27" s="14"/>
      <c r="F27" s="8"/>
      <c r="G27" s="15" t="str">
        <f aca="false">IF(OR(D27="",E27=""),"",IF(C27="ud",D27*E27,D27*E27/1000)/(1-MIN(IF(N(F27)&gt;1,N(F27)/100,N(F27)),0.9)))</f>
        <v/>
      </c>
      <c r="H27" s="16" t="str">
        <f aca="false">IF(OR(G27="",N($G$33)=0),"",G27/$G$33)</f>
        <v/>
      </c>
    </row>
    <row r="28" customFormat="false" ht="15" hidden="false" customHeight="false" outlineLevel="0" collapsed="false">
      <c r="B28" s="12"/>
      <c r="C28" s="13"/>
      <c r="D28" s="7"/>
      <c r="E28" s="14"/>
      <c r="F28" s="8"/>
      <c r="G28" s="15" t="str">
        <f aca="false">IF(OR(D28="",E28=""),"",IF(C28="ud",D28*E28,D28*E28/1000)/(1-MIN(IF(N(F28)&gt;1,N(F28)/100,N(F28)),0.9)))</f>
        <v/>
      </c>
      <c r="H28" s="16" t="str">
        <f aca="false">IF(OR(G28="",N($G$33)=0),"",G28/$G$33)</f>
        <v/>
      </c>
    </row>
    <row r="29" customFormat="false" ht="15" hidden="false" customHeight="false" outlineLevel="0" collapsed="false">
      <c r="B29" s="12"/>
      <c r="C29" s="13"/>
      <c r="D29" s="7"/>
      <c r="E29" s="14"/>
      <c r="F29" s="8"/>
      <c r="G29" s="15" t="str">
        <f aca="false">IF(OR(D29="",E29=""),"",IF(C29="ud",D29*E29,D29*E29/1000)/(1-MIN(IF(N(F29)&gt;1,N(F29)/100,N(F29)),0.9)))</f>
        <v/>
      </c>
      <c r="H29" s="16" t="str">
        <f aca="false">IF(OR(G29="",N($G$33)=0),"",G29/$G$33)</f>
        <v/>
      </c>
    </row>
    <row r="30" customFormat="false" ht="15" hidden="false" customHeight="false" outlineLevel="0" collapsed="false">
      <c r="B30" s="12"/>
      <c r="C30" s="13"/>
      <c r="D30" s="7"/>
      <c r="E30" s="14"/>
      <c r="F30" s="8"/>
      <c r="G30" s="15" t="str">
        <f aca="false">IF(OR(D30="",E30=""),"",IF(C30="ud",D30*E30,D30*E30/1000)/(1-MIN(IF(N(F30)&gt;1,N(F30)/100,N(F30)),0.9)))</f>
        <v/>
      </c>
      <c r="H30" s="16" t="str">
        <f aca="false">IF(OR(G30="",N($G$33)=0),"",G30/$G$33)</f>
        <v/>
      </c>
    </row>
    <row r="31" customFormat="false" ht="15" hidden="false" customHeight="false" outlineLevel="0" collapsed="false">
      <c r="B31" s="12"/>
      <c r="C31" s="13"/>
      <c r="D31" s="7"/>
      <c r="E31" s="14"/>
      <c r="F31" s="8"/>
      <c r="G31" s="15" t="str">
        <f aca="false">IF(OR(D31="",E31=""),"",IF(C31="ud",D31*E31,D31*E31/1000)/(1-MIN(IF(N(F31)&gt;1,N(F31)/100,N(F31)),0.9)))</f>
        <v/>
      </c>
      <c r="H31" s="16" t="str">
        <f aca="false">IF(OR(G31="",N($G$33)=0),"",G31/$G$33)</f>
        <v/>
      </c>
    </row>
    <row r="33" customFormat="false" ht="15" hidden="false" customHeight="false" outlineLevel="0" collapsed="false">
      <c r="F33" s="17" t="s">
        <v>26</v>
      </c>
      <c r="G33" s="18" t="n">
        <f aca="false">SUM(G12:G31)</f>
        <v>3.203</v>
      </c>
    </row>
    <row r="34" customFormat="false" ht="15" hidden="false" customHeight="false" outlineLevel="0" collapsed="false">
      <c r="B34" s="9" t="s">
        <v>27</v>
      </c>
    </row>
    <row r="36" customFormat="false" ht="16.15" hidden="false" customHeight="false" outlineLevel="0" collapsed="false">
      <c r="B36" s="19" t="s">
        <v>28</v>
      </c>
    </row>
    <row r="37" customFormat="false" ht="15" hidden="false" customHeight="false" outlineLevel="0" collapsed="false">
      <c r="B37" s="20" t="s">
        <v>29</v>
      </c>
      <c r="C37" s="21" t="n">
        <f aca="false">IF(N(C6)&gt;0,G33/C6,"")</f>
        <v>0.80075</v>
      </c>
    </row>
    <row r="38" customFormat="false" ht="15" hidden="false" customHeight="false" outlineLevel="0" collapsed="false">
      <c r="B38" s="20" t="s">
        <v>30</v>
      </c>
      <c r="C38" s="18" t="n">
        <f aca="false">IF(N(C7)&gt;0,C7/(1+IF(N(C8)&gt;1,N(C8)/100,N(C8))),"")</f>
        <v>3.5</v>
      </c>
    </row>
    <row r="39" customFormat="false" ht="15" hidden="false" customHeight="false" outlineLevel="0" collapsed="false">
      <c r="B39" s="20" t="s">
        <v>31</v>
      </c>
      <c r="C39" s="22" t="n">
        <f aca="false">IF(AND(N(C38)&gt;0,N(C37)&gt;0),C37/C38,"")</f>
        <v>0.228785714285714</v>
      </c>
      <c r="D39" s="9" t="s">
        <v>32</v>
      </c>
    </row>
    <row r="40" customFormat="false" ht="15" hidden="false" customHeight="false" outlineLevel="0" collapsed="false">
      <c r="B40" s="20" t="s">
        <v>33</v>
      </c>
      <c r="C40" s="18" t="n">
        <f aca="false">IF(AND(N(C38)&gt;0,N(C37)&gt;0),C38-C37,"")</f>
        <v>2.69925</v>
      </c>
    </row>
    <row r="41" customFormat="false" ht="15" hidden="false" customHeight="false" outlineLevel="0" collapsed="false">
      <c r="B41" s="20" t="s">
        <v>34</v>
      </c>
      <c r="C41" s="18" t="n">
        <f aca="false">IF(AND(N(C37)&gt;0,N(C9)&gt;0),C37/IF(N(C9)&gt;1,N(C9)/100,N(C9))*(1+IF(N(C8)&gt;1,N(C8)/100,N(C8))),"")</f>
        <v>2.93608333333333</v>
      </c>
      <c r="D41" s="9" t="s">
        <v>35</v>
      </c>
    </row>
    <row r="42" customFormat="false" ht="15" hidden="false" customHeight="false" outlineLevel="0" collapsed="false">
      <c r="B42" s="20" t="s">
        <v>36</v>
      </c>
      <c r="C42" s="23" t="str">
        <f aca="false">IF(C39="","",IF(C39&lt;=IF(N(C9)&gt;1,N(C9)/100,N(C9)),"✓ Dentro de tu objetivo",IF(C39&lt;=IF(N(C9)&gt;1,N(C9)/100,N(C9))+0.07,"Margen ajustado","Food cost alto: revisa el precio o la receta")))</f>
        <v>✓ Dentro de tu objetivo</v>
      </c>
      <c r="D42" s="23"/>
      <c r="E42" s="23"/>
    </row>
    <row r="45" customFormat="false" ht="15" hidden="false" customHeight="false" outlineLevel="0" collapsed="false">
      <c r="B45" s="24" t="s">
        <v>37</v>
      </c>
    </row>
  </sheetData>
  <mergeCells count="2">
    <mergeCell ref="C5:E5"/>
    <mergeCell ref="C42:E42"/>
  </mergeCells>
  <dataValidations count="1">
    <dataValidation allowBlank="true" error="Elige kg, l o ud" errorStyle="stop" operator="between" prompt="kg (gramos), l (mililitros) o ud (unidades)" showDropDown="false" showErrorMessage="false" showInputMessage="false" sqref="C12:C31" type="list">
      <formula1>"kg,l,ud"</formula1>
      <formula2>0</formula2>
    </dataValidation>
  </dataValidations>
  <hyperlinks>
    <hyperlink ref="B45" r:id="rId1" display="¿Prefieres no pelearte con fórmulas? Calcula y guarda tus escandallos gratis en escandallofacil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10"/>
  </cols>
  <sheetData>
    <row r="2" customFormat="false" ht="19.7" hidden="false" customHeight="false" outlineLevel="0" collapsed="false">
      <c r="B2" s="25" t="s">
        <v>38</v>
      </c>
    </row>
    <row r="3" customFormat="false" ht="15" hidden="false" customHeight="false" outlineLevel="0" collapsed="false">
      <c r="B3" s="26"/>
    </row>
    <row r="4" customFormat="false" ht="15" hidden="false" customHeight="false" outlineLevel="0" collapsed="false">
      <c r="B4" s="26" t="s">
        <v>39</v>
      </c>
    </row>
    <row r="5" customFormat="false" ht="15" hidden="false" customHeight="false" outlineLevel="0" collapsed="false">
      <c r="B5" s="26" t="s">
        <v>40</v>
      </c>
    </row>
    <row r="6" customFormat="false" ht="26.85" hidden="false" customHeight="false" outlineLevel="0" collapsed="false">
      <c r="B6" s="26" t="s">
        <v>41</v>
      </c>
    </row>
    <row r="7" customFormat="false" ht="26.85" hidden="false" customHeight="false" outlineLevel="0" collapsed="false">
      <c r="B7" s="26" t="s">
        <v>42</v>
      </c>
    </row>
    <row r="8" customFormat="false" ht="15" hidden="false" customHeight="false" outlineLevel="0" collapsed="false">
      <c r="B8" s="26" t="s">
        <v>43</v>
      </c>
    </row>
    <row r="9" customFormat="false" ht="15" hidden="false" customHeight="false" outlineLevel="0" collapsed="false">
      <c r="B9" s="26" t="s">
        <v>44</v>
      </c>
    </row>
    <row r="10" customFormat="false" ht="15" hidden="false" customHeight="false" outlineLevel="0" collapsed="false">
      <c r="B10" s="26"/>
    </row>
    <row r="11" customFormat="false" ht="15" hidden="false" customHeight="false" outlineLevel="0" collapsed="false">
      <c r="B11" s="27" t="s">
        <v>45</v>
      </c>
    </row>
    <row r="12" customFormat="false" ht="15" hidden="false" customHeight="false" outlineLevel="0" collapsed="false">
      <c r="B12" s="26" t="s">
        <v>46</v>
      </c>
    </row>
    <row r="13" customFormat="false" ht="15" hidden="false" customHeight="false" outlineLevel="0" collapsed="false">
      <c r="B13" s="26" t="s">
        <v>47</v>
      </c>
    </row>
    <row r="14" customFormat="false" ht="15" hidden="false" customHeight="false" outlineLevel="0" collapsed="false">
      <c r="B14" s="26" t="s">
        <v>48</v>
      </c>
    </row>
    <row r="15" customFormat="false" ht="15" hidden="false" customHeight="false" outlineLevel="0" collapsed="false">
      <c r="B15" s="26"/>
    </row>
    <row r="16" customFormat="false" ht="15" hidden="false" customHeight="false" outlineLevel="0" collapsed="false">
      <c r="B16" s="28" t="s">
        <v>49</v>
      </c>
    </row>
  </sheetData>
  <hyperlinks>
    <hyperlink ref="B16" r:id="rId1" display="Guías gratuitas sobre escandallos, food cost y mermas: escandallofacil.com/aprend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2026-10-31T19:36:36Z</dcterms:created>
  <dc:creator>EscandalloFácil</dc:creator>
  <dc:description/>
  <dc:language>en-US</dc:language>
  <cp:lastModifiedBy/>
  <dcterms:modified xsi:type="dcterms:W3CDTF">2026-10-31T19:36:36Z</dcterms:modified>
  <cp:revision>0</cp:revision>
  <dc:subject/>
  <dc:title>Plantilla de escandallo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